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lousarvio" sheetId="1" r:id="rId4"/>
    <sheet state="visible" name="Kopio Talousarvio" sheetId="2" r:id="rId5"/>
  </sheets>
  <definedNames/>
  <calcPr/>
  <extLst>
    <ext uri="GoogleSheetsCustomDataVersion2">
      <go:sheetsCustomData xmlns:go="http://customooxmlschemas.google.com/" r:id="rId6" roundtripDataChecksum="SGc0eGKTk+KuAdFT7MZ4Rr6rbxt8q+XQB7Ng08hzna4="/>
    </ext>
  </extLst>
</workbook>
</file>

<file path=xl/sharedStrings.xml><?xml version="1.0" encoding="utf-8"?>
<sst xmlns="http://schemas.openxmlformats.org/spreadsheetml/2006/main" count="178" uniqueCount="80">
  <si>
    <t>KRITIIKKI RY:N TALOUSARVIO VUODELLE 2027</t>
  </si>
  <si>
    <t>Varsinainen toiminta</t>
  </si>
  <si>
    <t>Tulot</t>
  </si>
  <si>
    <t>Menot</t>
  </si>
  <si>
    <t>Tase</t>
  </si>
  <si>
    <t>Juhlat</t>
  </si>
  <si>
    <t>Juoma- ja ruokaillat</t>
  </si>
  <si>
    <t>x n. 3 tapahtumaa (Keskisen viini-ilta, olut/jokin muu juoma-ilta + jokin muu juoma/ruokakulttuuri-ilta)</t>
  </si>
  <si>
    <t>Sitsit</t>
  </si>
  <si>
    <t>x väh. 4: kaverisitsit, historiasitsit, fuksisitsit ja teema/alumnisitsit. Mahd. myös pienempiä yhteistyö- tai OPM-sitsejä</t>
  </si>
  <si>
    <t>Vuosijuhlallisuudet</t>
  </si>
  <si>
    <t>Hallituksen päätös, minkälaiset: vujusitsit, -tanssiaiset vai jokin muu konsepti, sis. myös vuosipäiväskoolauksen</t>
  </si>
  <si>
    <t>Mustien viittojen yö</t>
  </si>
  <si>
    <t>skoolaustarvikkeet. Merkkejä ei tarvitse hankkia lisää</t>
  </si>
  <si>
    <t>Kostajaiset</t>
  </si>
  <si>
    <t>palkinnot</t>
  </si>
  <si>
    <t>Pikkujoulut</t>
  </si>
  <si>
    <t xml:space="preserve">x arviolta 100 osallistujaa x 25e </t>
  </si>
  <si>
    <t>Vappubooli ja skoolaus</t>
  </si>
  <si>
    <t>x</t>
  </si>
  <si>
    <t>Kastajaiset</t>
  </si>
  <si>
    <t>Fuksiviikkojen tutustumistapahtumat</t>
  </si>
  <si>
    <t>Muut juhlat</t>
  </si>
  <si>
    <t>x esim. tanssiaiset</t>
  </si>
  <si>
    <t>Yhteensä</t>
  </si>
  <si>
    <t>Ekskursiot</t>
  </si>
  <si>
    <t>sis. mahdolliset kotimaan, ulkomaan, risteilyt, speksit, muut kulttuuriexcut jne.</t>
  </si>
  <si>
    <t>Mökkiviikonloppu</t>
  </si>
  <si>
    <t>x mikäli uusi mökki löydetään</t>
  </si>
  <si>
    <t>Lehti</t>
  </si>
  <si>
    <t>x tulot eri kohdassa, painomenot arvioitu 2026 perusteella</t>
  </si>
  <si>
    <t>Toimisto</t>
  </si>
  <si>
    <t>Vuokrat</t>
  </si>
  <si>
    <t>x vuokra nousee vuodelle 2027 aiemmin sovitun korotuksen mukaisesti</t>
  </si>
  <si>
    <t>Päivystys- ja toimistotarvikkeet</t>
  </si>
  <si>
    <t>Kalustohankinnat</t>
  </si>
  <si>
    <t>Yhdistyksen velvoitteet</t>
  </si>
  <si>
    <t>x sis. mm. nimenkirjoitusmuutosoikeudet, Hol-jäsenyysmaksut, THY-maksun</t>
  </si>
  <si>
    <t>Hyväntekeväisyys</t>
  </si>
  <si>
    <t>x arvioitu aiempien vuosien perusteella</t>
  </si>
  <si>
    <t>Valistus- ja virkistystoiminta</t>
  </si>
  <si>
    <t>Liikuntatoimi</t>
  </si>
  <si>
    <t>Hallituksen virkistystoiminta</t>
  </si>
  <si>
    <t>Kulttuuritoiminta</t>
  </si>
  <si>
    <t>Työelämä</t>
  </si>
  <si>
    <t>Edustuskulut</t>
  </si>
  <si>
    <t>Satunnaiset tulot/menot</t>
  </si>
  <si>
    <t xml:space="preserve">x </t>
  </si>
  <si>
    <t>Varainhankinta</t>
  </si>
  <si>
    <t>Kahvitus</t>
  </si>
  <si>
    <t>x voi olla myös esim. historiallisia opaskierroksia tmv. tapahtumien oheisohjelmien järjestämistä</t>
  </si>
  <si>
    <t>Talkootyöt</t>
  </si>
  <si>
    <t>70-vujutk:n varainhankinta</t>
  </si>
  <si>
    <t xml:space="preserve">x (uusi) vujutoimikunta kerää omalta osaltaan varainhankinnalla rahaa Kritiikin 70-vujuja varten vuodelle 2028 </t>
  </si>
  <si>
    <t>Myyjäiset</t>
  </si>
  <si>
    <t>x väh. 2 myyjäiset</t>
  </si>
  <si>
    <t>Myyntiartikkelit</t>
  </si>
  <si>
    <t>Viitat</t>
  </si>
  <si>
    <t>x arviolta 40 ihmistä tilaa viitan</t>
  </si>
  <si>
    <t>Muu kannatustuote</t>
  </si>
  <si>
    <t>x kalenteri, merch tms.</t>
  </si>
  <si>
    <t>Kangasmerkit</t>
  </si>
  <si>
    <t>x uusia merkkejä tulossa myyntiin, myyntihintaa nostetaan 3,50 euroon inflaatiosta ja merkkien kustannuksista johtuen</t>
  </si>
  <si>
    <t>Heijastimet</t>
  </si>
  <si>
    <t>Pikkumustat</t>
  </si>
  <si>
    <t>Lehden varainhankinta</t>
  </si>
  <si>
    <t>lehden varainhankinta jaoteltu selkeämmin, menot eri paikassa</t>
  </si>
  <si>
    <t>Lehden mainokset</t>
  </si>
  <si>
    <t>Lehden muu varainhankinta</t>
  </si>
  <si>
    <t>Jäsenmaksut</t>
  </si>
  <si>
    <t>x arviolta 50 uutta jäsentä vuoden aikana</t>
  </si>
  <si>
    <t>Kannatusjäsenmaksut</t>
  </si>
  <si>
    <t>Baaribileet</t>
  </si>
  <si>
    <t>x baaribileiden tuottoa on nykyään vaikea ennustaa, mutta oletettavaa on että voittoa ei juurikaan tehdä, on myös pohdittava pääsymaksuhinnan korotusta</t>
  </si>
  <si>
    <t>Avustukset</t>
  </si>
  <si>
    <t>x Avustuksen määrä on tippunut hivenen johtuen useammasta hakijasta</t>
  </si>
  <si>
    <t>Pankki</t>
  </si>
  <si>
    <t>Korkotulot</t>
  </si>
  <si>
    <t>Tilinhoitokulut</t>
  </si>
  <si>
    <t>KRITIIKKI RY:N TALOUSARVIO VUODELLE 2026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</si>
</sst>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[$€-1]"/>
  </numFmts>
  <fonts count="9">
    <font>
      <sz val="11.0"/>
      <color rgb="FF000000"/>
      <name val="Calibri"/>
      <scheme val="minor"/>
    </font>
    <font>
      <b/>
      <sz val="14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  <font>
      <b/>
      <sz val="11.0"/>
      <color rgb="FF000000"/>
      <name val="Calibri"/>
    </font>
    <font>
      <color theme="1"/>
      <name val="Calibri"/>
    </font>
    <font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0066"/>
        <bgColor rgb="FFFF0066"/>
      </patternFill>
    </fill>
    <fill>
      <patternFill patternType="solid">
        <fgColor rgb="FFFFC000"/>
        <bgColor rgb="FFFFC000"/>
      </patternFill>
    </fill>
  </fills>
  <borders count="5">
    <border/>
    <border>
      <left/>
      <right/>
      <top/>
      <bottom style="medium">
        <color rgb="FF000000"/>
      </bottom>
    </border>
    <border>
      <bottom style="thin">
        <color rgb="FF000000"/>
      </bottom>
    </border>
    <border>
      <left/>
      <right/>
      <top/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2" fontId="2" numFmtId="0" xfId="0" applyAlignment="1" applyBorder="1" applyFill="1" applyFont="1">
      <alignment shrinkToFit="0" vertical="bottom" wrapText="0"/>
    </xf>
    <xf borderId="1" fillId="2" fontId="3" numFmtId="0" xfId="0" applyAlignment="1" applyBorder="1" applyFill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0" xfId="0" applyFont="1"/>
    <xf borderId="0" fillId="0" fontId="5" numFmtId="0" xfId="0" applyAlignment="1" applyFont="1">
      <alignment readingOrder="0"/>
    </xf>
    <xf borderId="0" fillId="0" fontId="6" numFmtId="0" xfId="0" applyAlignment="1" applyFont="1">
      <alignment readingOrder="0"/>
    </xf>
    <xf borderId="0" fillId="0" fontId="6" numFmtId="164" xfId="0" applyAlignment="1" applyFont="1" applyNumberFormat="1">
      <alignment readingOrder="0"/>
    </xf>
    <xf borderId="2" fillId="0" fontId="3" numFmtId="0" xfId="0" applyAlignment="1" applyBorder="1" applyFont="1">
      <alignment shrinkToFit="0" vertical="bottom" wrapText="0"/>
    </xf>
    <xf borderId="2" fillId="0" fontId="3" numFmtId="0" xfId="0" applyAlignment="1" applyBorder="1" applyFont="1">
      <alignment readingOrder="0" shrinkToFit="0" vertical="bottom" wrapText="0"/>
    </xf>
    <xf borderId="2" fillId="0" fontId="4" numFmtId="0" xfId="0" applyAlignment="1" applyBorder="1" applyFont="1">
      <alignment shrinkToFit="0" vertical="bottom" wrapText="0"/>
    </xf>
    <xf borderId="3" fillId="2" fontId="4" numFmtId="0" xfId="0" applyAlignment="1" applyBorder="1" applyFill="1" applyFont="1">
      <alignment shrinkToFit="0" vertical="bottom" wrapText="0"/>
    </xf>
    <xf borderId="3" fillId="2" fontId="3" numFmtId="0" xfId="0" applyAlignment="1" applyBorder="1" applyFill="1" applyFont="1">
      <alignment shrinkToFit="0" vertical="bottom" wrapText="0"/>
    </xf>
    <xf borderId="4" fillId="0" fontId="4" numFmtId="0" xfId="0" applyAlignment="1" applyBorder="1" applyFont="1">
      <alignment shrinkToFit="0" vertical="bottom" wrapText="0"/>
    </xf>
    <xf borderId="4" fillId="0" fontId="3" numFmtId="0" xfId="0" applyAlignment="1" applyBorder="1" applyFont="1">
      <alignment readingOrder="0" shrinkToFit="0" vertical="bottom" wrapText="0"/>
    </xf>
    <xf borderId="4" fillId="0" fontId="3" numFmtId="0" xfId="0" applyAlignment="1" applyBorder="1" applyFont="1">
      <alignment shrinkToFit="0" vertical="bottom" wrapText="0"/>
    </xf>
    <xf borderId="2" fillId="0" fontId="4" numFmtId="0" xfId="0" applyAlignment="1" applyBorder="1" applyFont="1">
      <alignment readingOrder="0" shrinkToFit="0" vertical="bottom" wrapText="0"/>
    </xf>
    <xf borderId="2" fillId="0" fontId="7" numFmtId="0" xfId="0" applyAlignment="1" applyBorder="1" applyFont="1">
      <alignment vertical="bottom"/>
    </xf>
    <xf borderId="2" fillId="0" fontId="8" numFmtId="0" xfId="0" applyAlignment="1" applyBorder="1" applyFont="1">
      <alignment horizontal="right" vertical="bottom"/>
    </xf>
    <xf borderId="2" fillId="0" fontId="8" numFmtId="0" xfId="0" applyAlignment="1" applyBorder="1" applyFont="1">
      <alignment horizontal="right" readingOrder="0" vertical="bottom"/>
    </xf>
    <xf borderId="0" fillId="0" fontId="8" numFmtId="0" xfId="0" applyAlignment="1" applyFont="1">
      <alignment readingOrder="0" vertical="bottom"/>
    </xf>
    <xf borderId="0" fillId="0" fontId="8" numFmtId="0" xfId="0" applyAlignment="1" applyFont="1">
      <alignment vertical="bottom"/>
    </xf>
    <xf borderId="0" fillId="0" fontId="4" numFmtId="0" xfId="0" applyAlignment="1" applyFont="1">
      <alignment readingOrder="0"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readingOrder="0" shrinkToFit="0" vertical="bottom" wrapText="0"/>
    </xf>
    <xf borderId="2" fillId="0" fontId="5" numFmtId="0" xfId="0" applyBorder="1" applyFont="1"/>
    <xf borderId="0" fillId="0" fontId="5" numFmtId="0" xfId="0" applyAlignment="1" applyFont="1">
      <alignment readingOrder="0" shrinkToFit="0" wrapText="0"/>
    </xf>
    <xf borderId="3" fillId="3" fontId="4" numFmtId="0" xfId="0" applyAlignment="1" applyBorder="1" applyFill="1" applyFont="1">
      <alignment shrinkToFit="0" vertical="bottom" wrapText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7.71"/>
    <col customWidth="1" min="2" max="7" width="8.57"/>
    <col customWidth="1" min="8" max="8" width="134.86"/>
    <col customWidth="1" min="9" max="20" width="7.0"/>
  </cols>
  <sheetData>
    <row r="1" ht="20.25" customHeight="1">
      <c r="A1" s="1" t="s">
        <v>0</v>
      </c>
    </row>
    <row r="2" ht="15.75" customHeight="1">
      <c r="A2" s="2" t="s">
        <v>1</v>
      </c>
      <c r="B2" s="3"/>
      <c r="C2" s="3"/>
      <c r="D2" s="3"/>
      <c r="E2" s="2" t="s">
        <v>2</v>
      </c>
      <c r="F2" s="2" t="s">
        <v>3</v>
      </c>
      <c r="G2" s="2" t="s">
        <v>4</v>
      </c>
    </row>
    <row r="3" ht="14.25" customHeight="1"/>
    <row r="4" ht="14.25" customHeight="1">
      <c r="A4" s="4" t="s">
        <v>5</v>
      </c>
    </row>
    <row r="5" ht="14.25" customHeight="1">
      <c r="A5" s="5" t="s">
        <v>6</v>
      </c>
      <c r="E5" s="5">
        <v>1000.0</v>
      </c>
      <c r="F5" s="6">
        <v>-950.0</v>
      </c>
      <c r="G5" s="5">
        <f t="shared" ref="G5:G15" si="1">E5+F5</f>
        <v>50</v>
      </c>
      <c r="H5" s="7" t="s">
        <v>7</v>
      </c>
    </row>
    <row r="6" ht="14.25" customHeight="1">
      <c r="A6" s="5" t="s">
        <v>8</v>
      </c>
      <c r="E6" s="6">
        <v>4400.0</v>
      </c>
      <c r="F6" s="6">
        <v>-4400.0</v>
      </c>
      <c r="G6" s="5">
        <f t="shared" si="1"/>
        <v>0</v>
      </c>
      <c r="H6" s="7" t="s">
        <v>9</v>
      </c>
    </row>
    <row r="7" ht="14.25" customHeight="1">
      <c r="A7" s="5" t="s">
        <v>10</v>
      </c>
      <c r="E7" s="5">
        <v>1000.0</v>
      </c>
      <c r="F7" s="5">
        <v>-1000.0</v>
      </c>
      <c r="G7" s="5">
        <f t="shared" si="1"/>
        <v>0</v>
      </c>
      <c r="H7" s="7" t="s">
        <v>11</v>
      </c>
    </row>
    <row r="8" ht="14.25" customHeight="1">
      <c r="A8" s="5" t="s">
        <v>12</v>
      </c>
      <c r="E8" s="5">
        <v>0.0</v>
      </c>
      <c r="F8" s="5">
        <v>-100.0</v>
      </c>
      <c r="G8" s="5">
        <f t="shared" si="1"/>
        <v>-100</v>
      </c>
      <c r="H8" s="7" t="s">
        <v>13</v>
      </c>
    </row>
    <row r="9" ht="14.25" customHeight="1">
      <c r="A9" s="5" t="s">
        <v>14</v>
      </c>
      <c r="E9" s="5">
        <v>0.0</v>
      </c>
      <c r="F9" s="5">
        <v>-40.0</v>
      </c>
      <c r="G9" s="5">
        <f t="shared" si="1"/>
        <v>-40</v>
      </c>
      <c r="H9" s="6" t="s">
        <v>15</v>
      </c>
    </row>
    <row r="10" ht="14.25" customHeight="1">
      <c r="A10" s="5" t="s">
        <v>16</v>
      </c>
      <c r="E10" s="6">
        <v>2500.0</v>
      </c>
      <c r="F10" s="6">
        <v>-2600.0</v>
      </c>
      <c r="G10" s="5">
        <f t="shared" si="1"/>
        <v>-100</v>
      </c>
      <c r="H10" s="8" t="s">
        <v>17</v>
      </c>
    </row>
    <row r="11" ht="14.25" customHeight="1">
      <c r="A11" s="5" t="s">
        <v>18</v>
      </c>
      <c r="E11" s="5">
        <v>0.0</v>
      </c>
      <c r="F11" s="6">
        <v>-175.0</v>
      </c>
      <c r="G11" s="5">
        <f t="shared" si="1"/>
        <v>-175</v>
      </c>
      <c r="H11" s="6" t="s">
        <v>19</v>
      </c>
    </row>
    <row r="12" ht="14.25" customHeight="1">
      <c r="A12" s="5" t="s">
        <v>20</v>
      </c>
      <c r="E12" s="5">
        <v>0.0</v>
      </c>
      <c r="F12" s="6">
        <v>-80.0</v>
      </c>
      <c r="G12" s="5">
        <f t="shared" si="1"/>
        <v>-80</v>
      </c>
      <c r="H12" s="6" t="s">
        <v>19</v>
      </c>
    </row>
    <row r="13" ht="14.25" customHeight="1">
      <c r="A13" s="5" t="s">
        <v>21</v>
      </c>
      <c r="E13" s="5">
        <v>0.0</v>
      </c>
      <c r="F13" s="6">
        <v>-350.0</v>
      </c>
      <c r="G13" s="5">
        <f t="shared" si="1"/>
        <v>-350</v>
      </c>
      <c r="H13" s="7" t="s">
        <v>19</v>
      </c>
    </row>
    <row r="14" ht="14.25" customHeight="1">
      <c r="A14" s="9" t="s">
        <v>22</v>
      </c>
      <c r="B14" s="9"/>
      <c r="C14" s="9"/>
      <c r="D14" s="9"/>
      <c r="E14" s="10">
        <v>550.0</v>
      </c>
      <c r="F14" s="10">
        <v>-750.0</v>
      </c>
      <c r="G14" s="9">
        <f t="shared" si="1"/>
        <v>-200</v>
      </c>
      <c r="H14" s="7" t="s">
        <v>23</v>
      </c>
    </row>
    <row r="15" ht="14.25" customHeight="1">
      <c r="A15" s="5" t="s">
        <v>24</v>
      </c>
      <c r="E15" s="5">
        <f t="shared" ref="E15:F15" si="2">SUM(E5:E14)</f>
        <v>9450</v>
      </c>
      <c r="F15" s="5">
        <f t="shared" si="2"/>
        <v>-10445</v>
      </c>
      <c r="G15" s="5">
        <f t="shared" si="1"/>
        <v>-995</v>
      </c>
    </row>
    <row r="16" ht="14.25" customHeight="1"/>
    <row r="17" ht="14.25" customHeight="1">
      <c r="A17" s="4" t="s">
        <v>25</v>
      </c>
    </row>
    <row r="18" ht="14.25" customHeight="1">
      <c r="A18" s="5" t="s">
        <v>25</v>
      </c>
      <c r="E18" s="6">
        <v>1000.0</v>
      </c>
      <c r="F18" s="5">
        <v>-1000.0</v>
      </c>
      <c r="G18" s="5">
        <f t="shared" ref="G18:G20" si="3">E18+F18</f>
        <v>0</v>
      </c>
      <c r="H18" s="6" t="s">
        <v>26</v>
      </c>
    </row>
    <row r="19" ht="14.25" customHeight="1">
      <c r="A19" s="9" t="s">
        <v>27</v>
      </c>
      <c r="B19" s="9"/>
      <c r="C19" s="9"/>
      <c r="D19" s="9"/>
      <c r="E19" s="10">
        <v>1200.0</v>
      </c>
      <c r="F19" s="10">
        <v>-1200.0</v>
      </c>
      <c r="G19" s="9">
        <f t="shared" si="3"/>
        <v>0</v>
      </c>
      <c r="H19" s="6" t="s">
        <v>28</v>
      </c>
    </row>
    <row r="20" ht="14.25" customHeight="1">
      <c r="A20" s="5" t="s">
        <v>24</v>
      </c>
      <c r="E20" s="5">
        <f t="shared" ref="E20:F20" si="4">SUM(E18:E19)</f>
        <v>2200</v>
      </c>
      <c r="F20" s="5">
        <f t="shared" si="4"/>
        <v>-2200</v>
      </c>
      <c r="G20" s="5">
        <f t="shared" si="3"/>
        <v>0</v>
      </c>
    </row>
    <row r="21" ht="14.25" customHeight="1"/>
    <row r="22" ht="14.25" customHeight="1">
      <c r="A22" s="11" t="s">
        <v>29</v>
      </c>
      <c r="B22" s="9"/>
      <c r="C22" s="9"/>
      <c r="D22" s="9"/>
      <c r="E22" s="10">
        <v>0.0</v>
      </c>
      <c r="F22" s="10">
        <v>-1650.0</v>
      </c>
      <c r="G22" s="9">
        <f>E22+F22</f>
        <v>-1650</v>
      </c>
      <c r="H22" s="6" t="s">
        <v>30</v>
      </c>
    </row>
    <row r="23" ht="14.25" customHeight="1"/>
    <row r="24" ht="14.25" customHeight="1">
      <c r="A24" s="4" t="s">
        <v>31</v>
      </c>
    </row>
    <row r="25" ht="14.25" customHeight="1">
      <c r="A25" s="5" t="s">
        <v>32</v>
      </c>
      <c r="E25" s="5">
        <v>0.0</v>
      </c>
      <c r="F25" s="6">
        <v>-1500.0</v>
      </c>
      <c r="G25" s="5">
        <f t="shared" ref="G25:G28" si="5">E25+F25</f>
        <v>-1500</v>
      </c>
      <c r="H25" s="6" t="s">
        <v>33</v>
      </c>
    </row>
    <row r="26" ht="14.25" customHeight="1">
      <c r="A26" s="5" t="s">
        <v>34</v>
      </c>
      <c r="E26" s="5">
        <v>0.0</v>
      </c>
      <c r="F26" s="6">
        <v>-700.0</v>
      </c>
      <c r="G26" s="5">
        <f t="shared" si="5"/>
        <v>-700</v>
      </c>
      <c r="H26" s="6" t="s">
        <v>19</v>
      </c>
    </row>
    <row r="27" ht="14.25" customHeight="1">
      <c r="A27" s="9" t="s">
        <v>35</v>
      </c>
      <c r="B27" s="9"/>
      <c r="C27" s="9"/>
      <c r="D27" s="9"/>
      <c r="E27" s="9">
        <v>0.0</v>
      </c>
      <c r="F27" s="10">
        <v>-50.0</v>
      </c>
      <c r="G27" s="5">
        <f t="shared" si="5"/>
        <v>-50</v>
      </c>
      <c r="H27" s="6"/>
    </row>
    <row r="28" ht="14.25" customHeight="1">
      <c r="A28" s="5" t="s">
        <v>24</v>
      </c>
      <c r="E28" s="5">
        <f t="shared" ref="E28:F28" si="6">SUM(E25:E27)</f>
        <v>0</v>
      </c>
      <c r="F28" s="5">
        <f t="shared" si="6"/>
        <v>-2250</v>
      </c>
      <c r="G28" s="5">
        <f t="shared" si="5"/>
        <v>-2250</v>
      </c>
    </row>
    <row r="29" ht="14.25" customHeight="1"/>
    <row r="30" ht="14.25" customHeight="1">
      <c r="A30" s="11" t="s">
        <v>36</v>
      </c>
      <c r="B30" s="9"/>
      <c r="C30" s="9"/>
      <c r="D30" s="9"/>
      <c r="E30" s="9">
        <v>0.0</v>
      </c>
      <c r="F30" s="10">
        <v>-450.0</v>
      </c>
      <c r="G30" s="9">
        <f>E30+F30</f>
        <v>-450</v>
      </c>
      <c r="H30" s="7" t="s">
        <v>37</v>
      </c>
    </row>
    <row r="31" ht="14.25" customHeight="1"/>
    <row r="32" ht="14.25" customHeight="1">
      <c r="A32" s="11" t="s">
        <v>38</v>
      </c>
      <c r="B32" s="9"/>
      <c r="C32" s="9"/>
      <c r="D32" s="9"/>
      <c r="E32" s="9">
        <v>0.0</v>
      </c>
      <c r="F32" s="10">
        <v>-150.0</v>
      </c>
      <c r="G32" s="10">
        <v>-150.0</v>
      </c>
      <c r="H32" s="7" t="s">
        <v>39</v>
      </c>
    </row>
    <row r="33" ht="14.25" customHeight="1"/>
    <row r="34" ht="14.25" customHeight="1">
      <c r="A34" s="4" t="s">
        <v>40</v>
      </c>
    </row>
    <row r="35" ht="14.25" customHeight="1">
      <c r="A35" s="5" t="s">
        <v>41</v>
      </c>
      <c r="E35" s="5">
        <v>100.0</v>
      </c>
      <c r="F35" s="6">
        <v>-250.0</v>
      </c>
      <c r="G35" s="5">
        <f t="shared" ref="G35:G39" si="7">E35+F35</f>
        <v>-150</v>
      </c>
      <c r="H35" s="6" t="s">
        <v>19</v>
      </c>
    </row>
    <row r="36" ht="14.25" customHeight="1">
      <c r="A36" s="5" t="s">
        <v>42</v>
      </c>
      <c r="E36" s="5">
        <v>0.0</v>
      </c>
      <c r="F36" s="5">
        <v>-300.0</v>
      </c>
      <c r="G36" s="5">
        <f t="shared" si="7"/>
        <v>-300</v>
      </c>
    </row>
    <row r="37" ht="14.25" customHeight="1">
      <c r="A37" s="5" t="s">
        <v>43</v>
      </c>
      <c r="E37" s="5">
        <v>300.0</v>
      </c>
      <c r="F37" s="6">
        <v>-500.0</v>
      </c>
      <c r="G37" s="5">
        <f t="shared" si="7"/>
        <v>-200</v>
      </c>
    </row>
    <row r="38" ht="14.25" customHeight="1">
      <c r="A38" s="9" t="s">
        <v>44</v>
      </c>
      <c r="B38" s="9"/>
      <c r="C38" s="9"/>
      <c r="D38" s="9"/>
      <c r="E38" s="9">
        <v>0.0</v>
      </c>
      <c r="F38" s="10">
        <v>-150.0</v>
      </c>
      <c r="G38" s="9">
        <f t="shared" si="7"/>
        <v>-150</v>
      </c>
      <c r="H38" s="7" t="s">
        <v>19</v>
      </c>
    </row>
    <row r="39" ht="14.25" customHeight="1">
      <c r="A39" s="5" t="s">
        <v>24</v>
      </c>
      <c r="E39" s="5">
        <f t="shared" ref="E39:F39" si="8">SUM(E35:E38)</f>
        <v>400</v>
      </c>
      <c r="F39" s="5">
        <f t="shared" si="8"/>
        <v>-1200</v>
      </c>
      <c r="G39" s="5">
        <f t="shared" si="7"/>
        <v>-800</v>
      </c>
    </row>
    <row r="40" ht="14.25" customHeight="1"/>
    <row r="41" ht="14.25" customHeight="1">
      <c r="A41" s="11" t="s">
        <v>45</v>
      </c>
      <c r="B41" s="9"/>
      <c r="C41" s="9"/>
      <c r="D41" s="9"/>
      <c r="E41" s="9">
        <v>0.0</v>
      </c>
      <c r="F41" s="10">
        <v>-700.0</v>
      </c>
      <c r="G41" s="9">
        <f>E41+F41</f>
        <v>-700</v>
      </c>
      <c r="H41" s="5"/>
    </row>
    <row r="42" ht="14.25" customHeight="1"/>
    <row r="43" ht="14.25" customHeight="1">
      <c r="A43" s="11" t="s">
        <v>46</v>
      </c>
      <c r="B43" s="9"/>
      <c r="C43" s="9"/>
      <c r="D43" s="9"/>
      <c r="E43" s="10">
        <v>50.0</v>
      </c>
      <c r="F43" s="10">
        <v>-150.0</v>
      </c>
      <c r="G43" s="9">
        <f>E43+F43</f>
        <v>-100</v>
      </c>
      <c r="H43" s="7" t="s">
        <v>47</v>
      </c>
    </row>
    <row r="44" ht="14.25" customHeight="1"/>
    <row r="45" ht="14.25" customHeight="1"/>
    <row r="46" ht="14.25" customHeight="1">
      <c r="A46" s="11" t="s">
        <v>24</v>
      </c>
      <c r="B46" s="9"/>
      <c r="C46" s="9"/>
      <c r="D46" s="9"/>
      <c r="E46" s="11">
        <f t="shared" ref="E46:F46" si="9">E15+E20+E22+E28+E30+E32+E39+E41+E43</f>
        <v>12100</v>
      </c>
      <c r="F46" s="11">
        <f t="shared" si="9"/>
        <v>-19195</v>
      </c>
      <c r="G46" s="11">
        <f>SUM(E46,F46)</f>
        <v>-7095</v>
      </c>
    </row>
    <row r="47" ht="14.25" customHeight="1"/>
    <row r="48" ht="14.25" customHeight="1"/>
    <row r="49" ht="14.25" customHeight="1">
      <c r="A49" s="12" t="s">
        <v>48</v>
      </c>
      <c r="B49" s="13"/>
      <c r="C49" s="13"/>
      <c r="D49" s="13"/>
      <c r="E49" s="12" t="s">
        <v>2</v>
      </c>
      <c r="F49" s="12" t="s">
        <v>3</v>
      </c>
      <c r="G49" s="12" t="s">
        <v>4</v>
      </c>
    </row>
    <row r="50" ht="14.25" customHeight="1">
      <c r="A50" s="14" t="s">
        <v>49</v>
      </c>
      <c r="B50" s="14"/>
      <c r="C50" s="14"/>
      <c r="D50" s="14"/>
      <c r="E50" s="15">
        <v>200.0</v>
      </c>
      <c r="F50" s="16">
        <v>-100.0</v>
      </c>
      <c r="G50" s="16">
        <f>SUM(E50,F50)</f>
        <v>100</v>
      </c>
      <c r="H50" s="6" t="s">
        <v>50</v>
      </c>
    </row>
    <row r="51" ht="14.25" customHeight="1">
      <c r="A51" s="4"/>
      <c r="B51" s="4"/>
      <c r="C51" s="4"/>
      <c r="D51" s="4"/>
      <c r="E51" s="4"/>
      <c r="F51" s="4"/>
      <c r="G51" s="4"/>
    </row>
    <row r="52" ht="14.25" customHeight="1">
      <c r="A52" s="11" t="s">
        <v>51</v>
      </c>
      <c r="B52" s="11"/>
      <c r="C52" s="11"/>
      <c r="D52" s="11"/>
      <c r="E52" s="9">
        <v>200.0</v>
      </c>
      <c r="F52" s="10">
        <v>-50.0</v>
      </c>
      <c r="G52" s="9">
        <f>SUM(E52:F52)</f>
        <v>150</v>
      </c>
      <c r="H52" s="6" t="s">
        <v>19</v>
      </c>
    </row>
    <row r="53" ht="14.25" customHeight="1">
      <c r="A53" s="4"/>
      <c r="B53" s="4"/>
      <c r="C53" s="4"/>
      <c r="D53" s="4"/>
      <c r="E53" s="4"/>
      <c r="F53" s="4"/>
      <c r="G53" s="4"/>
    </row>
    <row r="54" ht="14.25" customHeight="1">
      <c r="A54" s="17" t="s">
        <v>52</v>
      </c>
      <c r="B54" s="11"/>
      <c r="C54" s="11"/>
      <c r="D54" s="11"/>
      <c r="E54" s="10">
        <v>1000.0</v>
      </c>
      <c r="F54" s="10">
        <v>-300.0</v>
      </c>
      <c r="G54" s="9">
        <f>SUM(E54:F54)</f>
        <v>700</v>
      </c>
      <c r="H54" s="7" t="s">
        <v>53</v>
      </c>
    </row>
    <row r="55" ht="14.25" customHeight="1">
      <c r="A55" s="4"/>
      <c r="B55" s="4"/>
      <c r="C55" s="4"/>
      <c r="D55" s="4"/>
      <c r="E55" s="4"/>
      <c r="F55" s="4"/>
      <c r="G55" s="4"/>
    </row>
    <row r="56" ht="14.25" customHeight="1">
      <c r="A56" s="18" t="s">
        <v>54</v>
      </c>
      <c r="B56" s="18"/>
      <c r="C56" s="18"/>
      <c r="D56" s="18"/>
      <c r="E56" s="19">
        <v>800.0</v>
      </c>
      <c r="F56" s="20">
        <v>-200.0</v>
      </c>
      <c r="G56" s="19">
        <f>SUM(E56:F56)</f>
        <v>600</v>
      </c>
      <c r="H56" s="21" t="s">
        <v>55</v>
      </c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ht="14.25" customHeight="1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ht="14.25" customHeight="1">
      <c r="A58" s="4" t="s">
        <v>56</v>
      </c>
    </row>
    <row r="59" ht="14.25" customHeight="1">
      <c r="A59" s="5" t="s">
        <v>57</v>
      </c>
      <c r="E59" s="6">
        <v>1200.0</v>
      </c>
      <c r="F59" s="6">
        <v>-750.0</v>
      </c>
      <c r="G59" s="5">
        <f t="shared" ref="G59:G64" si="10">SUM(E59:F59)</f>
        <v>450</v>
      </c>
      <c r="H59" s="6" t="s">
        <v>58</v>
      </c>
    </row>
    <row r="60" ht="14.25" customHeight="1">
      <c r="A60" s="5" t="s">
        <v>59</v>
      </c>
      <c r="E60" s="5">
        <v>400.0</v>
      </c>
      <c r="F60" s="6">
        <v>-350.0</v>
      </c>
      <c r="G60" s="5">
        <f t="shared" si="10"/>
        <v>50</v>
      </c>
      <c r="H60" s="6" t="s">
        <v>60</v>
      </c>
    </row>
    <row r="61" ht="14.25" customHeight="1">
      <c r="A61" s="5" t="s">
        <v>61</v>
      </c>
      <c r="E61" s="6">
        <v>1400.0</v>
      </c>
      <c r="F61" s="6">
        <v>-550.0</v>
      </c>
      <c r="G61" s="5">
        <f t="shared" si="10"/>
        <v>850</v>
      </c>
      <c r="H61" s="7" t="s">
        <v>62</v>
      </c>
    </row>
    <row r="62" ht="14.25" customHeight="1">
      <c r="A62" s="5" t="s">
        <v>63</v>
      </c>
      <c r="E62" s="6">
        <v>20.0</v>
      </c>
      <c r="F62" s="5">
        <v>0.0</v>
      </c>
      <c r="G62" s="5">
        <f t="shared" si="10"/>
        <v>20</v>
      </c>
      <c r="H62" s="6" t="s">
        <v>19</v>
      </c>
    </row>
    <row r="63" ht="14.25" customHeight="1">
      <c r="A63" s="9" t="s">
        <v>64</v>
      </c>
      <c r="B63" s="9"/>
      <c r="C63" s="9"/>
      <c r="D63" s="9"/>
      <c r="E63" s="10">
        <v>400.0</v>
      </c>
      <c r="F63" s="10">
        <v>0.0</v>
      </c>
      <c r="G63" s="9">
        <f t="shared" si="10"/>
        <v>400</v>
      </c>
      <c r="H63" s="6" t="s">
        <v>47</v>
      </c>
    </row>
    <row r="64" ht="14.25" customHeight="1">
      <c r="A64" s="5" t="s">
        <v>24</v>
      </c>
      <c r="E64" s="5">
        <f t="shared" ref="E64:F64" si="11">SUM(E59:E63)</f>
        <v>3420</v>
      </c>
      <c r="F64" s="5">
        <f t="shared" si="11"/>
        <v>-1650</v>
      </c>
      <c r="G64" s="5">
        <f t="shared" si="10"/>
        <v>1770</v>
      </c>
    </row>
    <row r="65" ht="14.25" customHeight="1"/>
    <row r="66" ht="14.25" customHeight="1">
      <c r="A66" s="23" t="s">
        <v>65</v>
      </c>
      <c r="B66" s="24"/>
      <c r="C66" s="24"/>
      <c r="D66" s="24"/>
      <c r="E66" s="24"/>
      <c r="F66" s="24"/>
      <c r="G66" s="24"/>
      <c r="H66" s="7" t="s">
        <v>66</v>
      </c>
    </row>
    <row r="67" ht="14.25" customHeight="1">
      <c r="A67" s="25" t="s">
        <v>67</v>
      </c>
      <c r="B67" s="24"/>
      <c r="C67" s="24"/>
      <c r="D67" s="24"/>
      <c r="E67" s="25">
        <v>300.0</v>
      </c>
      <c r="F67" s="25">
        <v>0.0</v>
      </c>
      <c r="G67" s="24">
        <f t="shared" ref="G67:G69" si="12">SUM(E67:F67)</f>
        <v>300</v>
      </c>
    </row>
    <row r="68" ht="14.25" customHeight="1">
      <c r="A68" s="10" t="s">
        <v>68</v>
      </c>
      <c r="B68" s="9"/>
      <c r="C68" s="9"/>
      <c r="D68" s="9"/>
      <c r="E68" s="10">
        <v>350.0</v>
      </c>
      <c r="F68" s="10">
        <v>0.0</v>
      </c>
      <c r="G68" s="9">
        <f t="shared" si="12"/>
        <v>350</v>
      </c>
    </row>
    <row r="69" ht="14.25" customHeight="1">
      <c r="A69" s="26" t="s">
        <v>24</v>
      </c>
      <c r="B69" s="4"/>
      <c r="C69" s="4"/>
      <c r="D69" s="4"/>
      <c r="E69" s="24">
        <f>SUM(E67:E68)</f>
        <v>650</v>
      </c>
      <c r="F69" s="26">
        <v>0.0</v>
      </c>
      <c r="G69" s="24">
        <f t="shared" si="12"/>
        <v>650</v>
      </c>
    </row>
    <row r="70" ht="14.25" customHeight="1">
      <c r="A70" s="4"/>
      <c r="B70" s="4"/>
      <c r="C70" s="4"/>
      <c r="D70" s="4"/>
      <c r="E70" s="4"/>
      <c r="F70" s="4"/>
      <c r="G70" s="4"/>
    </row>
    <row r="71" ht="14.25" customHeight="1">
      <c r="A71" s="9" t="s">
        <v>69</v>
      </c>
      <c r="B71" s="9"/>
      <c r="C71" s="9"/>
      <c r="D71" s="9"/>
      <c r="E71" s="10">
        <v>1500.0</v>
      </c>
      <c r="F71" s="9">
        <v>0.0</v>
      </c>
      <c r="G71" s="9">
        <f>SUM(E71:F71)</f>
        <v>1500</v>
      </c>
      <c r="H71" s="6" t="s">
        <v>70</v>
      </c>
    </row>
    <row r="72" ht="14.25" customHeight="1">
      <c r="A72" s="4"/>
      <c r="B72" s="4"/>
      <c r="C72" s="4"/>
      <c r="D72" s="4"/>
      <c r="E72" s="4"/>
      <c r="F72" s="4"/>
      <c r="G72" s="4"/>
    </row>
    <row r="73" ht="15.75" customHeight="1">
      <c r="A73" s="9" t="s">
        <v>71</v>
      </c>
      <c r="B73" s="9"/>
      <c r="C73" s="9"/>
      <c r="D73" s="9"/>
      <c r="E73" s="9">
        <v>30.0</v>
      </c>
      <c r="F73" s="9">
        <v>0.0</v>
      </c>
      <c r="G73" s="27">
        <f>E73+F73</f>
        <v>30</v>
      </c>
    </row>
    <row r="74" ht="15.75" customHeight="1">
      <c r="A74" s="4"/>
      <c r="B74" s="4"/>
      <c r="C74" s="4"/>
      <c r="D74" s="4"/>
      <c r="E74" s="4"/>
      <c r="F74" s="4"/>
      <c r="G74" s="4"/>
    </row>
    <row r="75" ht="14.25" customHeight="1">
      <c r="A75" s="9" t="s">
        <v>72</v>
      </c>
      <c r="B75" s="9"/>
      <c r="C75" s="9"/>
      <c r="D75" s="9"/>
      <c r="E75" s="10">
        <v>900.0</v>
      </c>
      <c r="F75" s="10">
        <v>-600.0</v>
      </c>
      <c r="G75" s="9">
        <f>SUM(E75:F75)</f>
        <v>300</v>
      </c>
      <c r="H75" s="28" t="s">
        <v>73</v>
      </c>
    </row>
    <row r="76" ht="14.25" customHeight="1"/>
    <row r="77" ht="14.25" customHeight="1">
      <c r="A77" s="11" t="s">
        <v>24</v>
      </c>
      <c r="B77" s="11"/>
      <c r="C77" s="11"/>
      <c r="D77" s="11"/>
      <c r="E77" s="11">
        <f t="shared" ref="E77:F77" si="13">SUM(E50,E64,E75,E52,E54,E56,E69,E71,E73)</f>
        <v>8700</v>
      </c>
      <c r="F77" s="11">
        <f t="shared" si="13"/>
        <v>-2900</v>
      </c>
      <c r="G77" s="11">
        <f>SUM(E77,F77)</f>
        <v>5800</v>
      </c>
    </row>
    <row r="78" ht="14.25" customHeight="1"/>
    <row r="79" ht="14.25" customHeight="1">
      <c r="A79" s="12" t="s">
        <v>74</v>
      </c>
      <c r="B79" s="12"/>
      <c r="C79" s="12"/>
      <c r="D79" s="12"/>
      <c r="E79" s="12" t="s">
        <v>2</v>
      </c>
      <c r="F79" s="12" t="s">
        <v>3</v>
      </c>
      <c r="G79" s="12" t="s">
        <v>4</v>
      </c>
    </row>
    <row r="80" ht="14.25" customHeight="1"/>
    <row r="81" ht="14.25" customHeight="1">
      <c r="A81" s="11" t="s">
        <v>24</v>
      </c>
      <c r="B81" s="11"/>
      <c r="C81" s="11"/>
      <c r="D81" s="11"/>
      <c r="E81" s="17">
        <v>950.0</v>
      </c>
      <c r="F81" s="11">
        <v>0.0</v>
      </c>
      <c r="G81" s="11">
        <f>SUM(E81:F81)</f>
        <v>950</v>
      </c>
      <c r="H81" s="7" t="s">
        <v>75</v>
      </c>
    </row>
    <row r="82" ht="14.25" customHeight="1"/>
    <row r="83" ht="14.25" customHeight="1">
      <c r="A83" s="12" t="s">
        <v>76</v>
      </c>
      <c r="B83" s="12"/>
      <c r="C83" s="12"/>
      <c r="D83" s="12"/>
      <c r="E83" s="12" t="s">
        <v>2</v>
      </c>
      <c r="F83" s="12" t="s">
        <v>3</v>
      </c>
      <c r="G83" s="12" t="s">
        <v>4</v>
      </c>
    </row>
    <row r="84" ht="14.25" customHeight="1">
      <c r="A84" s="5" t="s">
        <v>77</v>
      </c>
      <c r="E84" s="5">
        <v>0.0</v>
      </c>
      <c r="F84" s="5">
        <v>0.0</v>
      </c>
      <c r="G84" s="5">
        <f t="shared" ref="G84:G85" si="14">SUM(E84:F84)</f>
        <v>0</v>
      </c>
    </row>
    <row r="85" ht="14.25" customHeight="1">
      <c r="A85" s="5" t="s">
        <v>78</v>
      </c>
      <c r="E85" s="5">
        <v>0.0</v>
      </c>
      <c r="F85" s="6">
        <v>-500.0</v>
      </c>
      <c r="G85" s="5">
        <f t="shared" si="14"/>
        <v>-500</v>
      </c>
      <c r="H85" s="6" t="s">
        <v>19</v>
      </c>
    </row>
    <row r="86" ht="14.25" customHeight="1"/>
    <row r="87" ht="14.25" customHeight="1">
      <c r="A87" s="11" t="s">
        <v>24</v>
      </c>
      <c r="B87" s="11"/>
      <c r="C87" s="11"/>
      <c r="D87" s="11"/>
      <c r="E87" s="11"/>
      <c r="F87" s="11">
        <f>SUM(F84:F85)</f>
        <v>-500</v>
      </c>
      <c r="G87" s="11">
        <f>SUM(E87:F87)</f>
        <v>-500</v>
      </c>
    </row>
    <row r="88" ht="14.25" customHeight="1"/>
    <row r="89" ht="14.25" customHeight="1"/>
    <row r="90" ht="14.25" customHeight="1">
      <c r="A90" s="29" t="s">
        <v>24</v>
      </c>
      <c r="B90" s="29"/>
      <c r="C90" s="29"/>
      <c r="D90" s="29"/>
      <c r="E90" s="29">
        <f t="shared" ref="E90:F90" si="15">SUM(E46,E77,E81,E87)</f>
        <v>21750</v>
      </c>
      <c r="F90" s="29">
        <f t="shared" si="15"/>
        <v>-22595</v>
      </c>
      <c r="G90" s="29">
        <f>SUM(E90:F90)</f>
        <v>-845</v>
      </c>
    </row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  <row r="1005" ht="14.2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7.71"/>
    <col customWidth="1" min="2" max="7" width="8.57"/>
    <col customWidth="1" min="8" max="20" width="7.0"/>
  </cols>
  <sheetData>
    <row r="1" ht="20.25" customHeight="1">
      <c r="A1" s="30" t="s">
        <v>79</v>
      </c>
    </row>
    <row r="2" ht="15.75" customHeight="1">
      <c r="A2" s="2" t="s">
        <v>1</v>
      </c>
      <c r="B2" s="3"/>
      <c r="C2" s="3"/>
      <c r="D2" s="3"/>
      <c r="E2" s="2" t="s">
        <v>2</v>
      </c>
      <c r="F2" s="2" t="s">
        <v>3</v>
      </c>
      <c r="G2" s="2" t="s">
        <v>4</v>
      </c>
    </row>
    <row r="3" ht="14.25" customHeight="1"/>
    <row r="4" ht="14.25" customHeight="1">
      <c r="A4" s="4" t="s">
        <v>5</v>
      </c>
    </row>
    <row r="5" ht="14.25" customHeight="1">
      <c r="A5" s="5" t="s">
        <v>6</v>
      </c>
      <c r="E5" s="5">
        <v>1000.0</v>
      </c>
      <c r="F5" s="5">
        <v>-1000.0</v>
      </c>
      <c r="G5" s="5">
        <f t="shared" ref="G5:G15" si="1">E5+F5</f>
        <v>0</v>
      </c>
    </row>
    <row r="6" ht="14.25" customHeight="1">
      <c r="A6" s="5" t="s">
        <v>8</v>
      </c>
      <c r="E6" s="5">
        <v>4200.0</v>
      </c>
      <c r="F6" s="5">
        <v>-4200.0</v>
      </c>
      <c r="G6" s="5">
        <f t="shared" si="1"/>
        <v>0</v>
      </c>
    </row>
    <row r="7" ht="14.25" customHeight="1">
      <c r="A7" s="5" t="s">
        <v>10</v>
      </c>
      <c r="E7" s="5">
        <v>1000.0</v>
      </c>
      <c r="F7" s="5">
        <v>-1000.0</v>
      </c>
      <c r="G7" s="5">
        <f t="shared" si="1"/>
        <v>0</v>
      </c>
    </row>
    <row r="8" ht="14.25" customHeight="1">
      <c r="A8" s="5" t="s">
        <v>12</v>
      </c>
      <c r="E8" s="5">
        <v>0.0</v>
      </c>
      <c r="F8" s="5">
        <v>-100.0</v>
      </c>
      <c r="G8" s="5">
        <f t="shared" si="1"/>
        <v>-100</v>
      </c>
    </row>
    <row r="9" ht="14.25" customHeight="1">
      <c r="A9" s="5" t="s">
        <v>14</v>
      </c>
      <c r="E9" s="5">
        <v>0.0</v>
      </c>
      <c r="F9" s="5">
        <v>-40.0</v>
      </c>
      <c r="G9" s="5">
        <f t="shared" si="1"/>
        <v>-40</v>
      </c>
      <c r="H9" s="5"/>
    </row>
    <row r="10" ht="14.25" customHeight="1">
      <c r="A10" s="5" t="s">
        <v>16</v>
      </c>
      <c r="E10" s="5">
        <v>2400.0</v>
      </c>
      <c r="F10" s="5">
        <v>-2500.0</v>
      </c>
      <c r="G10" s="5">
        <f t="shared" si="1"/>
        <v>-100</v>
      </c>
    </row>
    <row r="11" ht="14.25" customHeight="1">
      <c r="A11" s="5" t="s">
        <v>18</v>
      </c>
      <c r="E11" s="5">
        <v>0.0</v>
      </c>
      <c r="F11" s="5">
        <v>-150.0</v>
      </c>
      <c r="G11" s="5">
        <f t="shared" si="1"/>
        <v>-150</v>
      </c>
      <c r="H11" s="5"/>
    </row>
    <row r="12" ht="14.25" customHeight="1">
      <c r="A12" s="5" t="s">
        <v>20</v>
      </c>
      <c r="E12" s="5">
        <v>0.0</v>
      </c>
      <c r="F12" s="5">
        <v>-70.0</v>
      </c>
      <c r="G12" s="5">
        <f t="shared" si="1"/>
        <v>-70</v>
      </c>
      <c r="H12" s="5"/>
    </row>
    <row r="13" ht="14.25" customHeight="1">
      <c r="A13" s="5" t="s">
        <v>21</v>
      </c>
      <c r="E13" s="5">
        <v>0.0</v>
      </c>
      <c r="F13" s="5">
        <v>-300.0</v>
      </c>
      <c r="G13" s="5">
        <f t="shared" si="1"/>
        <v>-300</v>
      </c>
    </row>
    <row r="14" ht="14.25" customHeight="1">
      <c r="A14" s="9" t="s">
        <v>22</v>
      </c>
      <c r="B14" s="9"/>
      <c r="C14" s="9"/>
      <c r="D14" s="9"/>
      <c r="E14" s="9">
        <v>500.0</v>
      </c>
      <c r="F14" s="9">
        <v>-1000.0</v>
      </c>
      <c r="G14" s="9">
        <f t="shared" si="1"/>
        <v>-500</v>
      </c>
    </row>
    <row r="15" ht="14.25" customHeight="1">
      <c r="A15" s="5" t="s">
        <v>24</v>
      </c>
      <c r="E15" s="5">
        <f t="shared" ref="E15:F15" si="2">SUM(E5:E14)</f>
        <v>9100</v>
      </c>
      <c r="F15" s="5">
        <f t="shared" si="2"/>
        <v>-10360</v>
      </c>
      <c r="G15" s="5">
        <f t="shared" si="1"/>
        <v>-1260</v>
      </c>
    </row>
    <row r="16" ht="14.25" customHeight="1"/>
    <row r="17" ht="14.25" customHeight="1">
      <c r="A17" s="4" t="s">
        <v>25</v>
      </c>
    </row>
    <row r="18" ht="14.25" customHeight="1">
      <c r="A18" s="5" t="s">
        <v>25</v>
      </c>
      <c r="E18" s="5">
        <v>1000.0</v>
      </c>
      <c r="F18" s="5">
        <v>-1000.0</v>
      </c>
      <c r="G18" s="5">
        <f t="shared" ref="G18:G20" si="3">E18+F18</f>
        <v>0</v>
      </c>
      <c r="H18" s="5"/>
    </row>
    <row r="19" ht="14.25" customHeight="1">
      <c r="A19" s="9" t="s">
        <v>27</v>
      </c>
      <c r="B19" s="9"/>
      <c r="C19" s="9"/>
      <c r="D19" s="9"/>
      <c r="E19" s="9">
        <v>1000.0</v>
      </c>
      <c r="F19" s="9">
        <v>-1000.0</v>
      </c>
      <c r="G19" s="9">
        <f t="shared" si="3"/>
        <v>0</v>
      </c>
      <c r="H19" s="5"/>
    </row>
    <row r="20" ht="14.25" customHeight="1">
      <c r="A20" s="5" t="s">
        <v>24</v>
      </c>
      <c r="E20" s="5">
        <f t="shared" ref="E20:F20" si="4">SUM(E18:E19)</f>
        <v>2000</v>
      </c>
      <c r="F20" s="5">
        <f t="shared" si="4"/>
        <v>-2000</v>
      </c>
      <c r="G20" s="5">
        <f t="shared" si="3"/>
        <v>0</v>
      </c>
    </row>
    <row r="21" ht="14.25" customHeight="1"/>
    <row r="22" ht="14.25" customHeight="1">
      <c r="A22" s="11" t="s">
        <v>29</v>
      </c>
      <c r="B22" s="9"/>
      <c r="C22" s="9"/>
      <c r="D22" s="9"/>
      <c r="E22" s="9">
        <v>0.0</v>
      </c>
      <c r="F22" s="9">
        <v>-1350.0</v>
      </c>
      <c r="G22" s="9">
        <f>E22+F22</f>
        <v>-1350</v>
      </c>
      <c r="H22" s="5"/>
    </row>
    <row r="23" ht="14.25" customHeight="1"/>
    <row r="24" ht="14.25" customHeight="1">
      <c r="A24" s="4" t="s">
        <v>31</v>
      </c>
    </row>
    <row r="25" ht="14.25" customHeight="1">
      <c r="A25" s="5" t="s">
        <v>32</v>
      </c>
      <c r="E25" s="5">
        <v>0.0</v>
      </c>
      <c r="F25" s="5">
        <v>-1375.0</v>
      </c>
      <c r="G25" s="5">
        <f t="shared" ref="G25:G26" si="5">E25+F25</f>
        <v>-1375</v>
      </c>
      <c r="H25" s="5"/>
    </row>
    <row r="26" ht="14.25" customHeight="1">
      <c r="A26" s="5" t="s">
        <v>34</v>
      </c>
      <c r="E26" s="5">
        <v>0.0</v>
      </c>
      <c r="F26" s="5">
        <v>-750.0</v>
      </c>
      <c r="G26" s="5">
        <f t="shared" si="5"/>
        <v>-750</v>
      </c>
      <c r="H26" s="5"/>
    </row>
    <row r="27" ht="14.25" customHeight="1">
      <c r="A27" s="9" t="s">
        <v>35</v>
      </c>
      <c r="B27" s="9"/>
      <c r="C27" s="9"/>
      <c r="D27" s="9"/>
      <c r="E27" s="9">
        <v>0.0</v>
      </c>
      <c r="F27" s="9">
        <v>-50.0</v>
      </c>
      <c r="G27" s="9">
        <v>-50.0</v>
      </c>
      <c r="H27" s="5"/>
    </row>
    <row r="28" ht="14.25" customHeight="1">
      <c r="A28" s="5" t="s">
        <v>24</v>
      </c>
      <c r="E28" s="5">
        <f t="shared" ref="E28:F28" si="6">SUM(E25:E27)</f>
        <v>0</v>
      </c>
      <c r="F28" s="5">
        <f t="shared" si="6"/>
        <v>-2175</v>
      </c>
      <c r="G28" s="5">
        <f>E28+F28</f>
        <v>-2175</v>
      </c>
    </row>
    <row r="29" ht="14.25" customHeight="1"/>
    <row r="30" ht="14.25" customHeight="1">
      <c r="A30" s="11" t="s">
        <v>36</v>
      </c>
      <c r="B30" s="9"/>
      <c r="C30" s="9"/>
      <c r="D30" s="9"/>
      <c r="E30" s="9">
        <v>0.0</v>
      </c>
      <c r="F30" s="9">
        <v>-300.0</v>
      </c>
      <c r="G30" s="9">
        <f>E30+F30</f>
        <v>-300</v>
      </c>
    </row>
    <row r="31" ht="14.25" customHeight="1"/>
    <row r="32" ht="14.25" customHeight="1">
      <c r="A32" s="11" t="s">
        <v>38</v>
      </c>
      <c r="B32" s="9"/>
      <c r="C32" s="9"/>
      <c r="D32" s="9"/>
      <c r="E32" s="9">
        <v>0.0</v>
      </c>
      <c r="F32" s="9">
        <v>-200.0</v>
      </c>
      <c r="G32" s="9">
        <v>-200.0</v>
      </c>
    </row>
    <row r="33" ht="14.25" customHeight="1"/>
    <row r="34" ht="14.25" customHeight="1">
      <c r="A34" s="4" t="s">
        <v>40</v>
      </c>
    </row>
    <row r="35" ht="14.25" customHeight="1">
      <c r="A35" s="5" t="s">
        <v>41</v>
      </c>
      <c r="E35" s="5">
        <v>100.0</v>
      </c>
      <c r="F35" s="5">
        <v>-350.0</v>
      </c>
      <c r="G35" s="5">
        <f t="shared" ref="G35:G39" si="7">E35+F35</f>
        <v>-250</v>
      </c>
      <c r="H35" s="5"/>
    </row>
    <row r="36" ht="14.25" customHeight="1">
      <c r="A36" s="5" t="s">
        <v>42</v>
      </c>
      <c r="E36" s="5">
        <v>0.0</v>
      </c>
      <c r="F36" s="5">
        <v>-300.0</v>
      </c>
      <c r="G36" s="5">
        <f t="shared" si="7"/>
        <v>-300</v>
      </c>
    </row>
    <row r="37" ht="14.25" customHeight="1">
      <c r="A37" s="5" t="s">
        <v>43</v>
      </c>
      <c r="E37" s="5">
        <v>300.0</v>
      </c>
      <c r="F37" s="5">
        <v>-550.0</v>
      </c>
      <c r="G37" s="5">
        <f t="shared" si="7"/>
        <v>-250</v>
      </c>
    </row>
    <row r="38" ht="14.25" customHeight="1">
      <c r="A38" s="9" t="s">
        <v>44</v>
      </c>
      <c r="B38" s="9"/>
      <c r="C38" s="9"/>
      <c r="D38" s="9"/>
      <c r="E38" s="9">
        <v>0.0</v>
      </c>
      <c r="F38" s="9">
        <v>-200.0</v>
      </c>
      <c r="G38" s="9">
        <f t="shared" si="7"/>
        <v>-200</v>
      </c>
    </row>
    <row r="39" ht="14.25" customHeight="1">
      <c r="A39" s="5" t="s">
        <v>24</v>
      </c>
      <c r="E39" s="5">
        <f t="shared" ref="E39:F39" si="8">SUM(E35:E38)</f>
        <v>400</v>
      </c>
      <c r="F39" s="5">
        <f t="shared" si="8"/>
        <v>-1400</v>
      </c>
      <c r="G39" s="5">
        <f t="shared" si="7"/>
        <v>-1000</v>
      </c>
    </row>
    <row r="40" ht="14.25" customHeight="1"/>
    <row r="41" ht="14.25" customHeight="1">
      <c r="A41" s="11" t="s">
        <v>45</v>
      </c>
      <c r="B41" s="9"/>
      <c r="C41" s="9"/>
      <c r="D41" s="9"/>
      <c r="E41" s="9">
        <v>0.0</v>
      </c>
      <c r="F41" s="9">
        <v>-700.0</v>
      </c>
      <c r="G41" s="9">
        <f>E41+F41</f>
        <v>-700</v>
      </c>
      <c r="H41" s="5"/>
    </row>
    <row r="42" ht="14.25" customHeight="1"/>
    <row r="43" ht="14.25" customHeight="1">
      <c r="A43" s="11" t="s">
        <v>46</v>
      </c>
      <c r="B43" s="9"/>
      <c r="C43" s="9"/>
      <c r="D43" s="9"/>
      <c r="E43" s="9">
        <v>0.0</v>
      </c>
      <c r="F43" s="9">
        <v>-130.0</v>
      </c>
      <c r="G43" s="9">
        <f>E43+F43</f>
        <v>-130</v>
      </c>
    </row>
    <row r="44" ht="14.25" customHeight="1"/>
    <row r="45" ht="14.25" customHeight="1"/>
    <row r="46" ht="14.25" customHeight="1">
      <c r="A46" s="11" t="s">
        <v>24</v>
      </c>
      <c r="B46" s="9"/>
      <c r="C46" s="9"/>
      <c r="D46" s="9"/>
      <c r="E46" s="11">
        <f t="shared" ref="E46:F46" si="9">E15+E20+E22+E28+E30+E32+E39+E41+E43</f>
        <v>11500</v>
      </c>
      <c r="F46" s="11">
        <f t="shared" si="9"/>
        <v>-18615</v>
      </c>
      <c r="G46" s="11">
        <f>SUM(E46,F46)</f>
        <v>-7115</v>
      </c>
    </row>
    <row r="47" ht="14.25" customHeight="1"/>
    <row r="48" ht="14.25" customHeight="1"/>
    <row r="49" ht="14.25" customHeight="1">
      <c r="A49" s="12" t="s">
        <v>48</v>
      </c>
      <c r="B49" s="13"/>
      <c r="C49" s="13"/>
      <c r="D49" s="13"/>
      <c r="E49" s="12" t="s">
        <v>2</v>
      </c>
      <c r="F49" s="12" t="s">
        <v>3</v>
      </c>
      <c r="G49" s="12" t="s">
        <v>4</v>
      </c>
    </row>
    <row r="50" ht="14.25" customHeight="1">
      <c r="A50" s="14" t="s">
        <v>49</v>
      </c>
      <c r="B50" s="14"/>
      <c r="C50" s="14"/>
      <c r="D50" s="14"/>
      <c r="E50" s="16">
        <v>400.0</v>
      </c>
      <c r="F50" s="16">
        <v>-100.0</v>
      </c>
      <c r="G50" s="16">
        <f>SUM(E50,F50)</f>
        <v>300</v>
      </c>
      <c r="H50" s="5"/>
    </row>
    <row r="51" ht="14.25" customHeight="1">
      <c r="A51" s="4"/>
      <c r="B51" s="4"/>
      <c r="C51" s="4"/>
      <c r="D51" s="4"/>
      <c r="E51" s="4"/>
      <c r="F51" s="4"/>
      <c r="G51" s="4"/>
    </row>
    <row r="52" ht="14.25" customHeight="1">
      <c r="A52" s="11" t="s">
        <v>51</v>
      </c>
      <c r="B52" s="11"/>
      <c r="C52" s="11"/>
      <c r="D52" s="11"/>
      <c r="E52" s="9">
        <v>200.0</v>
      </c>
      <c r="F52" s="9">
        <v>-40.0</v>
      </c>
      <c r="G52" s="9">
        <f>SUM(E52:F52)</f>
        <v>160</v>
      </c>
      <c r="H52" s="5"/>
    </row>
    <row r="53" ht="14.25" customHeight="1">
      <c r="A53" s="4"/>
      <c r="B53" s="4"/>
      <c r="C53" s="4"/>
      <c r="D53" s="4"/>
      <c r="E53" s="4"/>
      <c r="F53" s="4"/>
      <c r="G53" s="4"/>
    </row>
    <row r="54" ht="14.25" customHeight="1">
      <c r="A54" s="18" t="s">
        <v>54</v>
      </c>
      <c r="B54" s="18"/>
      <c r="C54" s="18"/>
      <c r="D54" s="18"/>
      <c r="E54" s="19">
        <v>800.0</v>
      </c>
      <c r="F54" s="19">
        <v>-300.0</v>
      </c>
      <c r="G54" s="19">
        <f>SUM(E54:F54)</f>
        <v>500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ht="14.25" customHeight="1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ht="14.25" customHeight="1">
      <c r="A56" s="4" t="s">
        <v>56</v>
      </c>
    </row>
    <row r="57" ht="14.25" customHeight="1">
      <c r="A57" s="5" t="s">
        <v>57</v>
      </c>
      <c r="E57" s="5">
        <v>1100.0</v>
      </c>
      <c r="F57" s="5">
        <v>-800.0</v>
      </c>
      <c r="G57" s="5">
        <f t="shared" ref="G57:G62" si="10">SUM(E57:F57)</f>
        <v>300</v>
      </c>
      <c r="H57" s="5"/>
    </row>
    <row r="58" ht="14.25" customHeight="1">
      <c r="A58" s="5" t="s">
        <v>59</v>
      </c>
      <c r="E58" s="5">
        <v>400.0</v>
      </c>
      <c r="F58" s="5">
        <v>-380.0</v>
      </c>
      <c r="G58" s="5">
        <f t="shared" si="10"/>
        <v>20</v>
      </c>
      <c r="H58" s="5"/>
    </row>
    <row r="59" ht="14.25" customHeight="1">
      <c r="A59" s="5" t="s">
        <v>61</v>
      </c>
      <c r="E59" s="5">
        <v>1300.0</v>
      </c>
      <c r="F59" s="5">
        <v>-500.0</v>
      </c>
      <c r="G59" s="5">
        <f t="shared" si="10"/>
        <v>800</v>
      </c>
    </row>
    <row r="60" ht="14.25" customHeight="1">
      <c r="A60" s="5" t="s">
        <v>63</v>
      </c>
      <c r="E60" s="5">
        <v>50.0</v>
      </c>
      <c r="F60" s="5">
        <v>0.0</v>
      </c>
      <c r="G60" s="5">
        <f t="shared" si="10"/>
        <v>50</v>
      </c>
      <c r="H60" s="5"/>
    </row>
    <row r="61" ht="14.25" customHeight="1">
      <c r="A61" s="9" t="s">
        <v>64</v>
      </c>
      <c r="B61" s="9"/>
      <c r="C61" s="9"/>
      <c r="D61" s="9"/>
      <c r="E61" s="9">
        <v>1500.0</v>
      </c>
      <c r="F61" s="9">
        <v>-1200.0</v>
      </c>
      <c r="G61" s="9">
        <f t="shared" si="10"/>
        <v>300</v>
      </c>
      <c r="H61" s="5"/>
    </row>
    <row r="62" ht="14.25" customHeight="1">
      <c r="A62" s="5" t="s">
        <v>24</v>
      </c>
      <c r="E62" s="5">
        <f t="shared" ref="E62:F62" si="11">SUM(E57:E61)</f>
        <v>4350</v>
      </c>
      <c r="F62" s="5">
        <f t="shared" si="11"/>
        <v>-2880</v>
      </c>
      <c r="G62" s="5">
        <f t="shared" si="10"/>
        <v>1470</v>
      </c>
    </row>
    <row r="63" ht="14.25" customHeight="1"/>
    <row r="64" ht="14.25" customHeight="1">
      <c r="A64" s="9" t="s">
        <v>67</v>
      </c>
      <c r="B64" s="9"/>
      <c r="C64" s="9"/>
      <c r="D64" s="9"/>
      <c r="E64" s="9">
        <v>500.0</v>
      </c>
      <c r="F64" s="9">
        <v>0.0</v>
      </c>
      <c r="G64" s="9">
        <f>SUM(E64:F64)</f>
        <v>500</v>
      </c>
    </row>
    <row r="65" ht="14.25" customHeight="1">
      <c r="A65" s="4"/>
      <c r="B65" s="4"/>
      <c r="C65" s="4"/>
      <c r="D65" s="4"/>
      <c r="E65" s="4"/>
      <c r="F65" s="4"/>
      <c r="G65" s="4"/>
    </row>
    <row r="66" ht="14.25" customHeight="1">
      <c r="A66" s="9" t="s">
        <v>69</v>
      </c>
      <c r="B66" s="9"/>
      <c r="C66" s="9"/>
      <c r="D66" s="9"/>
      <c r="E66" s="9">
        <v>1200.0</v>
      </c>
      <c r="F66" s="9">
        <v>0.0</v>
      </c>
      <c r="G66" s="9">
        <f>SUM(E66:F66)</f>
        <v>1200</v>
      </c>
      <c r="H66" s="5"/>
    </row>
    <row r="67" ht="14.25" customHeight="1">
      <c r="A67" s="4"/>
      <c r="B67" s="4"/>
      <c r="C67" s="4"/>
      <c r="D67" s="4"/>
      <c r="E67" s="4"/>
      <c r="F67" s="4"/>
      <c r="G67" s="4"/>
    </row>
    <row r="68" ht="15.75" customHeight="1">
      <c r="A68" s="9" t="s">
        <v>71</v>
      </c>
      <c r="B68" s="9"/>
      <c r="C68" s="9"/>
      <c r="D68" s="9"/>
      <c r="E68" s="9">
        <v>30.0</v>
      </c>
      <c r="F68" s="9">
        <v>0.0</v>
      </c>
      <c r="G68" s="27">
        <f>E68+F68</f>
        <v>30</v>
      </c>
    </row>
    <row r="69" ht="15.75" customHeight="1">
      <c r="A69" s="4"/>
      <c r="B69" s="4"/>
      <c r="C69" s="4"/>
      <c r="D69" s="4"/>
      <c r="E69" s="4"/>
      <c r="F69" s="4"/>
      <c r="G69" s="4"/>
    </row>
    <row r="70" ht="14.25" customHeight="1">
      <c r="A70" s="9" t="s">
        <v>72</v>
      </c>
      <c r="B70" s="9"/>
      <c r="C70" s="9"/>
      <c r="D70" s="9"/>
      <c r="E70" s="9">
        <v>1250.0</v>
      </c>
      <c r="F70" s="9">
        <v>-600.0</v>
      </c>
      <c r="G70" s="9">
        <f>SUM(E70:F70)</f>
        <v>650</v>
      </c>
      <c r="H70" s="5"/>
    </row>
    <row r="71" ht="14.25" customHeight="1"/>
    <row r="72" ht="14.25" customHeight="1">
      <c r="A72" s="11" t="s">
        <v>24</v>
      </c>
      <c r="B72" s="11"/>
      <c r="C72" s="11"/>
      <c r="D72" s="11"/>
      <c r="E72" s="11">
        <f t="shared" ref="E72:F72" si="12">SUM(E50,E62,E70,E52,E54,E64,E66,E68)</f>
        <v>8730</v>
      </c>
      <c r="F72" s="11">
        <f t="shared" si="12"/>
        <v>-3920</v>
      </c>
      <c r="G72" s="11">
        <f>SUM(E72,F72)</f>
        <v>4810</v>
      </c>
    </row>
    <row r="73" ht="14.25" customHeight="1"/>
    <row r="74" ht="14.25" customHeight="1">
      <c r="A74" s="12" t="s">
        <v>74</v>
      </c>
      <c r="B74" s="12"/>
      <c r="C74" s="12"/>
      <c r="D74" s="12"/>
      <c r="E74" s="12" t="s">
        <v>2</v>
      </c>
      <c r="F74" s="12" t="s">
        <v>3</v>
      </c>
      <c r="G74" s="12" t="s">
        <v>4</v>
      </c>
    </row>
    <row r="75" ht="14.25" customHeight="1"/>
    <row r="76" ht="14.25" customHeight="1">
      <c r="A76" s="11" t="s">
        <v>24</v>
      </c>
      <c r="B76" s="11"/>
      <c r="C76" s="11"/>
      <c r="D76" s="11"/>
      <c r="E76" s="11">
        <v>1000.0</v>
      </c>
      <c r="F76" s="11">
        <v>0.0</v>
      </c>
      <c r="G76" s="11">
        <f>SUM(E76:F76)</f>
        <v>1000</v>
      </c>
    </row>
    <row r="77" ht="14.25" customHeight="1"/>
    <row r="78" ht="14.25" customHeight="1">
      <c r="A78" s="12" t="s">
        <v>76</v>
      </c>
      <c r="B78" s="12"/>
      <c r="C78" s="12"/>
      <c r="D78" s="12"/>
      <c r="E78" s="12" t="s">
        <v>2</v>
      </c>
      <c r="F78" s="12" t="s">
        <v>3</v>
      </c>
      <c r="G78" s="12" t="s">
        <v>4</v>
      </c>
    </row>
    <row r="79" ht="14.25" customHeight="1">
      <c r="A79" s="5" t="s">
        <v>77</v>
      </c>
      <c r="E79" s="5">
        <v>0.0</v>
      </c>
      <c r="F79" s="5">
        <v>0.0</v>
      </c>
      <c r="G79" s="5">
        <f t="shared" ref="G79:G80" si="13">SUM(E79:F79)</f>
        <v>0</v>
      </c>
    </row>
    <row r="80" ht="14.25" customHeight="1">
      <c r="A80" s="5" t="s">
        <v>78</v>
      </c>
      <c r="E80" s="5">
        <v>0.0</v>
      </c>
      <c r="F80" s="5">
        <v>-300.0</v>
      </c>
      <c r="G80" s="5">
        <f t="shared" si="13"/>
        <v>-300</v>
      </c>
      <c r="H80" s="5"/>
    </row>
    <row r="81" ht="14.25" customHeight="1"/>
    <row r="82" ht="14.25" customHeight="1">
      <c r="A82" s="11" t="s">
        <v>24</v>
      </c>
      <c r="B82" s="11"/>
      <c r="C82" s="11"/>
      <c r="D82" s="11"/>
      <c r="E82" s="11"/>
      <c r="F82" s="11">
        <f>SUM(F79:F80)</f>
        <v>-300</v>
      </c>
      <c r="G82" s="11">
        <f>SUM(E82:F82)</f>
        <v>-300</v>
      </c>
    </row>
    <row r="83" ht="14.25" customHeight="1"/>
    <row r="84" ht="14.25" customHeight="1"/>
    <row r="85" ht="14.25" customHeight="1">
      <c r="A85" s="29" t="s">
        <v>24</v>
      </c>
      <c r="B85" s="29"/>
      <c r="C85" s="29"/>
      <c r="D85" s="29"/>
      <c r="E85" s="29">
        <f t="shared" ref="E85:F85" si="14">SUM(E46,E72,E76,E82)</f>
        <v>21230</v>
      </c>
      <c r="F85" s="29">
        <f t="shared" si="14"/>
        <v>-22835</v>
      </c>
      <c r="G85" s="29">
        <f>SUM(E85:F85)</f>
        <v>-1605</v>
      </c>
    </row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2018-10-27T16:11:20Z</dcterms:created>
  <dc:creator>Mikko Saira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str>16.0300</vt:lp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